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gi.Sako\Desktop\dokumenta 2025\nentor\kthim pergjigje komisionerit per te drejtat e informimit\kuadri ligjor\financa\"/>
    </mc:Choice>
  </mc:AlternateContent>
  <xr:revisionPtr revIDLastSave="0" documentId="8_{F752C12D-46EA-44E1-B445-E8015602D8F4}" xr6:coauthVersionLast="47" xr6:coauthVersionMax="47" xr10:uidLastSave="{00000000-0000-0000-0000-000000000000}"/>
  <bookViews>
    <workbookView xWindow="-120" yWindow="-120" windowWidth="29040" windowHeight="15720" xr2:uid="{FCAB2A67-FB0A-41F9-B8B6-715E69CE00FA}"/>
  </bookViews>
  <sheets>
    <sheet name="2025" sheetId="4" r:id="rId1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4" l="1"/>
  <c r="G20" i="4"/>
  <c r="G29" i="4"/>
  <c r="M11" i="4"/>
  <c r="M10" i="4"/>
  <c r="T29" i="4"/>
  <c r="S29" i="4"/>
  <c r="Q10" i="4"/>
  <c r="Q11" i="4"/>
  <c r="Q12" i="4"/>
  <c r="Q13" i="4"/>
  <c r="Q14" i="4"/>
  <c r="Q15" i="4"/>
  <c r="Q16" i="4"/>
  <c r="Q17" i="4"/>
  <c r="Q18" i="4"/>
  <c r="Q19" i="4"/>
  <c r="Q20" i="4"/>
  <c r="Q21" i="4"/>
  <c r="Q29" i="4"/>
  <c r="R29" i="4"/>
  <c r="P12" i="4"/>
  <c r="P20" i="4"/>
  <c r="P29" i="4"/>
  <c r="O12" i="4"/>
  <c r="O20" i="4"/>
  <c r="O29" i="4"/>
  <c r="N12" i="4"/>
  <c r="N29" i="4"/>
  <c r="M12" i="4"/>
  <c r="M29" i="4"/>
  <c r="L29" i="4"/>
  <c r="K29" i="4"/>
  <c r="J29" i="4"/>
  <c r="I12" i="4"/>
  <c r="I20" i="4"/>
  <c r="I29" i="4"/>
  <c r="H12" i="4"/>
  <c r="H20" i="4"/>
  <c r="H29" i="4"/>
  <c r="Q28" i="4"/>
  <c r="Q27" i="4"/>
  <c r="Q26" i="4"/>
  <c r="Q25" i="4"/>
  <c r="Q24" i="4"/>
  <c r="Q23" i="4"/>
  <c r="Q22" i="4"/>
</calcChain>
</file>

<file path=xl/sharedStrings.xml><?xml version="1.0" encoding="utf-8"?>
<sst xmlns="http://schemas.openxmlformats.org/spreadsheetml/2006/main" count="47" uniqueCount="25">
  <si>
    <t>Emri I Institucionit:</t>
  </si>
  <si>
    <t>Kodi I Institucionit</t>
  </si>
  <si>
    <t>KOD</t>
  </si>
  <si>
    <t>GR</t>
  </si>
  <si>
    <t>PROG</t>
  </si>
  <si>
    <t>KAP</t>
  </si>
  <si>
    <t>PROJEKT</t>
  </si>
  <si>
    <t>ART</t>
  </si>
  <si>
    <t>PLAN VJETOR</t>
  </si>
  <si>
    <t>PLAN THESARI</t>
  </si>
  <si>
    <t>SHPENZ THESARI</t>
  </si>
  <si>
    <t>3390</t>
  </si>
  <si>
    <t>94101AB</t>
  </si>
  <si>
    <t>BYROJA KOMBETARE E HETIMIT</t>
  </si>
  <si>
    <t>TE DALA 4662112</t>
  </si>
  <si>
    <t>TE HYRA 4662104</t>
  </si>
  <si>
    <t>XH.BRENDSHEM 5800400</t>
  </si>
  <si>
    <t>PAPAGUAR</t>
  </si>
  <si>
    <t>MEMO KREDI</t>
  </si>
  <si>
    <t>BANKA FORMALE</t>
  </si>
  <si>
    <t>BANKA STRICO</t>
  </si>
  <si>
    <t>Akt Rakordimi  mujor</t>
  </si>
  <si>
    <t>TATIM+SIGURIM</t>
  </si>
  <si>
    <t>DIFERENCA 2024</t>
  </si>
  <si>
    <t>Tetor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</si>
</sst>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Times New Roman"/>
      <family val="1"/>
    </font>
    <font>
      <sz val="12"/>
      <name val="Times New Roman"/>
      <family val="1"/>
    </font>
    <font>
      <b/>
      <sz val="14"/>
      <name val="Times New Roman"/>
      <family val="1"/>
    </font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6" fillId="0" borderId="0"/>
  </cellStyleXfs>
  <cellXfs count="34">
    <xf numFmtId="0" fontId="0" fillId="0" borderId="0" xfId="0"/>
    <xf numFmtId="0" fontId="3" fillId="0" borderId="1" xfId="2" applyFont="1" applyBorder="1" applyAlignment="1">
      <alignment wrapText="1"/>
    </xf>
    <xf numFmtId="0" fontId="4" fillId="0" borderId="0" xfId="2" applyFont="1"/>
    <xf numFmtId="3" fontId="4" fillId="0" borderId="0" xfId="2" applyNumberFormat="1" applyFont="1"/>
    <xf numFmtId="0" fontId="3" fillId="0" borderId="0" xfId="2" applyFont="1" applyAlignment="1">
      <alignment wrapText="1"/>
    </xf>
    <xf numFmtId="0" fontId="3" fillId="0" borderId="0" xfId="2" applyFont="1" applyAlignment="1">
      <alignment vertical="center"/>
    </xf>
    <xf numFmtId="0" fontId="3" fillId="0" borderId="0" xfId="2" applyFont="1"/>
    <xf numFmtId="0" fontId="3" fillId="0" borderId="0" xfId="2" applyFont="1" applyAlignment="1">
      <alignment vertical="center" wrapText="1"/>
    </xf>
    <xf numFmtId="0" fontId="3" fillId="0" borderId="0" xfId="2" applyFont="1" applyAlignment="1">
      <alignment horizontal="center" vertical="center" wrapText="1"/>
    </xf>
    <xf numFmtId="0" fontId="8" fillId="0" borderId="1" xfId="2" applyFont="1" applyBorder="1"/>
    <xf numFmtId="0" fontId="8" fillId="0" borderId="1" xfId="2" applyFont="1" applyBorder="1" applyAlignment="1">
      <alignment horizontal="right"/>
    </xf>
    <xf numFmtId="165" fontId="8" fillId="0" borderId="1" xfId="1" applyNumberFormat="1" applyFont="1" applyFill="1" applyBorder="1"/>
    <xf numFmtId="165" fontId="7" fillId="0" borderId="1" xfId="3" applyNumberFormat="1" applyFont="1" applyFill="1" applyBorder="1"/>
    <xf numFmtId="3" fontId="8" fillId="0" borderId="1" xfId="2" applyNumberFormat="1" applyFont="1" applyBorder="1"/>
    <xf numFmtId="0" fontId="1" fillId="0" borderId="1" xfId="0" applyFont="1" applyBorder="1"/>
    <xf numFmtId="165" fontId="9" fillId="0" borderId="1" xfId="1" applyNumberFormat="1" applyFont="1" applyFill="1" applyBorder="1"/>
    <xf numFmtId="3" fontId="9" fillId="0" borderId="1" xfId="2" applyNumberFormat="1" applyFont="1" applyBorder="1"/>
    <xf numFmtId="4" fontId="8" fillId="0" borderId="1" xfId="2" applyNumberFormat="1" applyFont="1" applyBorder="1"/>
    <xf numFmtId="165" fontId="8" fillId="0" borderId="1" xfId="1" applyNumberFormat="1" applyFont="1" applyBorder="1"/>
    <xf numFmtId="164" fontId="7" fillId="0" borderId="1" xfId="3" applyFont="1" applyFill="1" applyBorder="1"/>
    <xf numFmtId="0" fontId="10" fillId="0" borderId="1" xfId="2" applyFont="1" applyBorder="1" applyAlignment="1">
      <alignment vertical="center" wrapText="1"/>
    </xf>
    <xf numFmtId="0" fontId="10" fillId="0" borderId="1" xfId="2" applyFont="1" applyBorder="1" applyAlignment="1">
      <alignment horizontal="center" vertical="center" wrapText="1"/>
    </xf>
    <xf numFmtId="3" fontId="1" fillId="0" borderId="1" xfId="0" applyNumberFormat="1" applyFont="1" applyBorder="1"/>
    <xf numFmtId="0" fontId="11" fillId="0" borderId="1" xfId="2" applyFont="1" applyBorder="1"/>
    <xf numFmtId="0" fontId="11" fillId="0" borderId="1" xfId="2" applyFont="1" applyBorder="1" applyAlignment="1">
      <alignment horizontal="right"/>
    </xf>
    <xf numFmtId="165" fontId="11" fillId="0" borderId="1" xfId="1" applyNumberFormat="1" applyFont="1" applyFill="1" applyBorder="1"/>
    <xf numFmtId="3" fontId="11" fillId="0" borderId="1" xfId="2" applyNumberFormat="1" applyFont="1" applyBorder="1"/>
    <xf numFmtId="165" fontId="0" fillId="0" borderId="0" xfId="0" applyNumberFormat="1"/>
    <xf numFmtId="3" fontId="3" fillId="0" borderId="2" xfId="2" applyNumberFormat="1" applyFont="1" applyBorder="1" applyAlignment="1">
      <alignment horizontal="center" vertical="center"/>
    </xf>
    <xf numFmtId="3" fontId="3" fillId="0" borderId="3" xfId="2" applyNumberFormat="1" applyFont="1" applyBorder="1" applyAlignment="1">
      <alignment horizontal="center" vertical="center"/>
    </xf>
    <xf numFmtId="3" fontId="3" fillId="0" borderId="4" xfId="2" applyNumberFormat="1" applyFont="1" applyBorder="1" applyAlignment="1">
      <alignment horizontal="center" vertical="center"/>
    </xf>
    <xf numFmtId="0" fontId="5" fillId="0" borderId="2" xfId="2" applyFont="1" applyBorder="1" applyAlignment="1">
      <alignment horizontal="center" vertical="center"/>
    </xf>
    <xf numFmtId="0" fontId="5" fillId="0" borderId="3" xfId="2" applyFont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</cellXfs>
  <cellStyles count="5">
    <cellStyle name="Comma" xfId="1" builtinId="3"/>
    <cellStyle name="Comma 2" xfId="3" xr:uid="{CC4D3E66-37DD-4BAB-9F9F-5645BB80AECC}"/>
    <cellStyle name="Normal" xfId="0" builtinId="0"/>
    <cellStyle name="Normal 2 2" xfId="4" xr:uid="{F1AE60C0-DFD2-436D-9F77-14C66BCEB02C}"/>
    <cellStyle name="Normal 3" xfId="2" xr:uid="{E2E4319B-26AE-4460-9979-E8147FDEA1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062A82-538B-47D1-9512-C51A8C8E046B}">
  <sheetPr>
    <pageSetUpPr fitToPage="1"/>
  </sheetPr>
  <dimension ref="A3:X30"/>
  <sheetViews>
    <sheetView tabSelected="1" workbookViewId="0">
      <selection activeCell="Z24" sqref="Z24"/>
    </sheetView>
  </sheetViews>
  <sheetFormatPr defaultRowHeight="15" x14ac:dyDescent="0.25"/>
  <cols>
    <col min="2" max="2" width="7.28515625" customWidth="1"/>
    <col min="3" max="3" width="7" customWidth="1"/>
    <col min="4" max="4" width="7.5703125" customWidth="1"/>
    <col min="7" max="8" width="14.7109375" customWidth="1"/>
    <col min="9" max="9" width="13.7109375" customWidth="1"/>
    <col min="10" max="10" width="8" customWidth="1"/>
    <col min="11" max="11" width="6.42578125" customWidth="1"/>
    <col min="12" max="12" width="7.140625" customWidth="1"/>
    <col min="13" max="13" width="12.7109375" customWidth="1"/>
    <col min="14" max="14" width="8.5703125" hidden="1" customWidth="1"/>
    <col min="17" max="17" width="12.5703125" customWidth="1"/>
    <col min="18" max="18" width="12.28515625" customWidth="1"/>
    <col min="19" max="19" width="11.7109375" customWidth="1"/>
    <col min="22" max="22" width="12.5703125" bestFit="1" customWidth="1"/>
    <col min="23" max="23" width="21.5703125" customWidth="1"/>
    <col min="24" max="24" width="13.42578125" bestFit="1" customWidth="1"/>
    <col min="25" max="25" width="10.140625" bestFit="1" customWidth="1"/>
    <col min="26" max="26" width="12.7109375" customWidth="1"/>
    <col min="27" max="27" width="13.28515625" customWidth="1"/>
    <col min="28" max="28" width="10.140625" bestFit="1" customWidth="1"/>
  </cols>
  <sheetData>
    <row r="3" spans="1:24" ht="47.25" x14ac:dyDescent="0.25">
      <c r="A3" s="1" t="s">
        <v>0</v>
      </c>
      <c r="B3" s="28" t="s">
        <v>13</v>
      </c>
      <c r="C3" s="29"/>
      <c r="D3" s="29"/>
      <c r="E3" s="29"/>
      <c r="F3" s="29"/>
      <c r="G3" s="29"/>
      <c r="H3" s="30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24" ht="47.25" x14ac:dyDescent="0.25">
      <c r="A4" s="1" t="s">
        <v>1</v>
      </c>
      <c r="B4" s="31">
        <v>1041002</v>
      </c>
      <c r="C4" s="32"/>
      <c r="D4" s="32"/>
      <c r="E4" s="32"/>
      <c r="F4" s="32"/>
      <c r="G4" s="32"/>
      <c r="H4" s="33"/>
      <c r="I4" s="2"/>
      <c r="J4" s="2"/>
      <c r="K4" s="7"/>
      <c r="L4" s="7"/>
      <c r="M4" s="7"/>
      <c r="N4" s="7"/>
      <c r="O4" s="8"/>
      <c r="P4" s="7"/>
      <c r="Q4" s="7"/>
      <c r="R4" s="7"/>
      <c r="S4" s="7"/>
      <c r="T4" s="7"/>
    </row>
    <row r="5" spans="1:24" ht="15.75" x14ac:dyDescent="0.25">
      <c r="A5" s="4"/>
      <c r="B5" s="5"/>
      <c r="C5" s="6"/>
      <c r="D5" s="6"/>
      <c r="E5" s="2"/>
      <c r="F5" s="2"/>
      <c r="G5" s="2"/>
      <c r="H5" s="2"/>
      <c r="I5" s="2"/>
      <c r="J5" s="2"/>
      <c r="K5" s="2"/>
      <c r="L5" s="2"/>
      <c r="M5" s="2"/>
      <c r="N5" s="2"/>
      <c r="O5" s="3"/>
      <c r="P5" s="3"/>
      <c r="Q5" s="2"/>
      <c r="R5" s="3"/>
      <c r="S5" s="2"/>
    </row>
    <row r="6" spans="1:24" ht="15.75" x14ac:dyDescent="0.25">
      <c r="A6" s="6" t="s">
        <v>21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3"/>
      <c r="O6" s="3"/>
      <c r="P6" s="3"/>
      <c r="Q6" s="2"/>
      <c r="R6" s="3"/>
      <c r="S6" s="3"/>
    </row>
    <row r="7" spans="1:24" ht="15.75" x14ac:dyDescent="0.25">
      <c r="A7" s="6" t="s">
        <v>24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</row>
    <row r="8" spans="1:24" ht="15.75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24" ht="63.75" x14ac:dyDescent="0.25">
      <c r="A9" s="20" t="s">
        <v>2</v>
      </c>
      <c r="B9" s="20" t="s">
        <v>3</v>
      </c>
      <c r="C9" s="20" t="s">
        <v>4</v>
      </c>
      <c r="D9" s="20" t="s">
        <v>5</v>
      </c>
      <c r="E9" s="20" t="s">
        <v>6</v>
      </c>
      <c r="F9" s="20" t="s">
        <v>7</v>
      </c>
      <c r="G9" s="21" t="s">
        <v>8</v>
      </c>
      <c r="H9" s="20" t="s">
        <v>9</v>
      </c>
      <c r="I9" s="20" t="s">
        <v>10</v>
      </c>
      <c r="J9" s="20" t="s">
        <v>14</v>
      </c>
      <c r="K9" s="20" t="s">
        <v>15</v>
      </c>
      <c r="L9" s="20" t="s">
        <v>16</v>
      </c>
      <c r="M9" s="20" t="s">
        <v>22</v>
      </c>
      <c r="N9" s="21">
        <v>604</v>
      </c>
      <c r="O9" s="20" t="s">
        <v>17</v>
      </c>
      <c r="P9" s="20" t="s">
        <v>18</v>
      </c>
      <c r="Q9" s="20" t="s">
        <v>19</v>
      </c>
      <c r="R9" s="20" t="s">
        <v>20</v>
      </c>
      <c r="S9" s="20" t="s">
        <v>23</v>
      </c>
      <c r="T9" s="20" t="s">
        <v>18</v>
      </c>
    </row>
    <row r="10" spans="1:24" x14ac:dyDescent="0.25">
      <c r="A10" s="9">
        <v>1041002</v>
      </c>
      <c r="B10" s="9">
        <v>1</v>
      </c>
      <c r="C10" s="9" t="s">
        <v>11</v>
      </c>
      <c r="D10" s="9">
        <v>1</v>
      </c>
      <c r="E10" s="9" t="s">
        <v>12</v>
      </c>
      <c r="F10" s="10">
        <v>600</v>
      </c>
      <c r="G10" s="11">
        <v>445000000</v>
      </c>
      <c r="H10" s="11">
        <v>354000000</v>
      </c>
      <c r="I10" s="12">
        <v>337002032</v>
      </c>
      <c r="J10" s="13"/>
      <c r="K10" s="13"/>
      <c r="L10" s="13"/>
      <c r="M10" s="13">
        <f>112722387-M11</f>
        <v>87376162</v>
      </c>
      <c r="N10" s="13"/>
      <c r="O10" s="13"/>
      <c r="P10" s="13"/>
      <c r="Q10" s="13">
        <f>I10-M10</f>
        <v>249625870</v>
      </c>
      <c r="R10" s="13"/>
      <c r="S10" s="13"/>
      <c r="T10" s="14"/>
      <c r="V10" s="27"/>
      <c r="X10" s="27"/>
    </row>
    <row r="11" spans="1:24" x14ac:dyDescent="0.25">
      <c r="A11" s="9">
        <v>1041002</v>
      </c>
      <c r="B11" s="9">
        <v>1</v>
      </c>
      <c r="C11" s="9" t="s">
        <v>11</v>
      </c>
      <c r="D11" s="9">
        <v>1</v>
      </c>
      <c r="E11" s="9" t="s">
        <v>12</v>
      </c>
      <c r="F11" s="10">
        <v>601</v>
      </c>
      <c r="G11" s="11">
        <v>31000000</v>
      </c>
      <c r="H11" s="11">
        <v>27000000</v>
      </c>
      <c r="I11" s="11">
        <v>25346225</v>
      </c>
      <c r="J11" s="13"/>
      <c r="K11" s="13"/>
      <c r="L11" s="13"/>
      <c r="M11" s="13">
        <f>I11</f>
        <v>25346225</v>
      </c>
      <c r="N11" s="13"/>
      <c r="O11" s="13"/>
      <c r="P11" s="13"/>
      <c r="Q11" s="13">
        <f>I11-M11</f>
        <v>0</v>
      </c>
      <c r="R11" s="13"/>
      <c r="S11" s="13"/>
      <c r="T11" s="22"/>
      <c r="V11" s="27"/>
      <c r="X11" s="27"/>
    </row>
    <row r="12" spans="1:24" x14ac:dyDescent="0.25">
      <c r="A12" s="9">
        <v>1041002</v>
      </c>
      <c r="B12" s="9">
        <v>1</v>
      </c>
      <c r="C12" s="9" t="s">
        <v>11</v>
      </c>
      <c r="D12" s="9">
        <v>1</v>
      </c>
      <c r="E12" s="9"/>
      <c r="F12" s="10">
        <v>600999</v>
      </c>
      <c r="G12" s="15">
        <f>SUM(G10:G11)</f>
        <v>476000000</v>
      </c>
      <c r="H12" s="15">
        <f>SUM(H10:H11)</f>
        <v>381000000</v>
      </c>
      <c r="I12" s="15">
        <f>SUM(I10:I11)</f>
        <v>362348257</v>
      </c>
      <c r="J12" s="13"/>
      <c r="K12" s="13"/>
      <c r="L12" s="13"/>
      <c r="M12" s="16">
        <f>SUM(M10:M11)</f>
        <v>112722387</v>
      </c>
      <c r="N12" s="16">
        <f t="shared" ref="N12:Q12" si="0">SUM(N10:N11)</f>
        <v>0</v>
      </c>
      <c r="O12" s="16">
        <f t="shared" si="0"/>
        <v>0</v>
      </c>
      <c r="P12" s="16">
        <f t="shared" si="0"/>
        <v>0</v>
      </c>
      <c r="Q12" s="16">
        <f t="shared" si="0"/>
        <v>249625870</v>
      </c>
      <c r="R12" s="13"/>
      <c r="S12" s="13"/>
      <c r="T12" s="22"/>
      <c r="V12" s="27"/>
      <c r="X12" s="27"/>
    </row>
    <row r="13" spans="1:24" x14ac:dyDescent="0.25">
      <c r="A13" s="9">
        <v>1041002</v>
      </c>
      <c r="B13" s="9">
        <v>1</v>
      </c>
      <c r="C13" s="9" t="s">
        <v>11</v>
      </c>
      <c r="D13" s="9">
        <v>1</v>
      </c>
      <c r="E13" s="9" t="s">
        <v>12</v>
      </c>
      <c r="F13" s="10">
        <v>602</v>
      </c>
      <c r="G13" s="11">
        <v>2670000</v>
      </c>
      <c r="H13" s="11">
        <v>1970000</v>
      </c>
      <c r="I13" s="13">
        <v>1860387</v>
      </c>
      <c r="J13" s="9"/>
      <c r="K13" s="13"/>
      <c r="L13" s="13"/>
      <c r="M13" s="13"/>
      <c r="N13" s="13"/>
      <c r="O13" s="13"/>
      <c r="P13" s="13"/>
      <c r="Q13" s="13">
        <f>I13-M13-O13</f>
        <v>1860387</v>
      </c>
      <c r="R13" s="13"/>
      <c r="S13" s="13"/>
      <c r="T13" s="22"/>
      <c r="V13" s="27"/>
      <c r="X13" s="27"/>
    </row>
    <row r="14" spans="1:24" x14ac:dyDescent="0.25">
      <c r="A14" s="9">
        <v>1041002</v>
      </c>
      <c r="B14" s="9">
        <v>1</v>
      </c>
      <c r="C14" s="9" t="s">
        <v>11</v>
      </c>
      <c r="D14" s="9">
        <v>1</v>
      </c>
      <c r="E14" s="9"/>
      <c r="F14" s="10">
        <v>604</v>
      </c>
      <c r="G14" s="11"/>
      <c r="H14" s="11"/>
      <c r="I14" s="13"/>
      <c r="J14" s="13"/>
      <c r="K14" s="13"/>
      <c r="L14" s="13"/>
      <c r="M14" s="13"/>
      <c r="N14" s="13"/>
      <c r="O14" s="13"/>
      <c r="P14" s="13"/>
      <c r="Q14" s="13">
        <f t="shared" ref="Q14:Q19" si="1">I14-M14-O14</f>
        <v>0</v>
      </c>
      <c r="R14" s="13"/>
      <c r="S14" s="13"/>
      <c r="T14" s="22"/>
      <c r="V14" s="27"/>
      <c r="X14" s="27"/>
    </row>
    <row r="15" spans="1:24" x14ac:dyDescent="0.25">
      <c r="A15" s="9">
        <v>1041002</v>
      </c>
      <c r="B15" s="9">
        <v>1</v>
      </c>
      <c r="C15" s="9" t="s">
        <v>11</v>
      </c>
      <c r="D15" s="9">
        <v>1</v>
      </c>
      <c r="E15" s="9"/>
      <c r="F15" s="10">
        <v>605</v>
      </c>
      <c r="G15" s="11">
        <v>1830000</v>
      </c>
      <c r="H15" s="11">
        <v>1830000</v>
      </c>
      <c r="I15" s="17">
        <v>1829950</v>
      </c>
      <c r="J15" s="13"/>
      <c r="K15" s="13"/>
      <c r="L15" s="13"/>
      <c r="M15" s="13"/>
      <c r="N15" s="13"/>
      <c r="O15" s="13"/>
      <c r="P15" s="13"/>
      <c r="Q15" s="13">
        <f t="shared" si="1"/>
        <v>1829950</v>
      </c>
      <c r="R15" s="13"/>
      <c r="S15" s="13"/>
      <c r="T15" s="22"/>
      <c r="V15" s="27"/>
      <c r="X15" s="27"/>
    </row>
    <row r="16" spans="1:24" x14ac:dyDescent="0.25">
      <c r="A16" s="9">
        <v>1041002</v>
      </c>
      <c r="B16" s="9">
        <v>1</v>
      </c>
      <c r="C16" s="9" t="s">
        <v>11</v>
      </c>
      <c r="D16" s="9">
        <v>1</v>
      </c>
      <c r="E16" s="9"/>
      <c r="F16" s="10">
        <v>606</v>
      </c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>
        <f t="shared" si="1"/>
        <v>0</v>
      </c>
      <c r="R16" s="13"/>
      <c r="S16" s="13"/>
      <c r="T16" s="22"/>
      <c r="V16" s="27"/>
      <c r="X16" s="27"/>
    </row>
    <row r="17" spans="1:24" x14ac:dyDescent="0.25">
      <c r="A17" s="9">
        <v>1041002</v>
      </c>
      <c r="B17" s="9">
        <v>1</v>
      </c>
      <c r="C17" s="9" t="s">
        <v>11</v>
      </c>
      <c r="D17" s="9">
        <v>1</v>
      </c>
      <c r="E17" s="9"/>
      <c r="F17" s="10">
        <v>606</v>
      </c>
      <c r="G17" s="11">
        <v>748790</v>
      </c>
      <c r="H17" s="11">
        <v>748790</v>
      </c>
      <c r="I17" s="13">
        <v>648790</v>
      </c>
      <c r="J17" s="13"/>
      <c r="K17" s="13"/>
      <c r="L17" s="13"/>
      <c r="M17" s="13"/>
      <c r="N17" s="13"/>
      <c r="O17" s="13"/>
      <c r="P17" s="13"/>
      <c r="Q17" s="13">
        <f t="shared" si="1"/>
        <v>648790</v>
      </c>
      <c r="R17" s="13"/>
      <c r="S17" s="13"/>
      <c r="T17" s="22"/>
      <c r="X17" s="27"/>
    </row>
    <row r="18" spans="1:24" x14ac:dyDescent="0.25">
      <c r="A18" s="9">
        <v>1041002</v>
      </c>
      <c r="B18" s="9">
        <v>1</v>
      </c>
      <c r="C18" s="9" t="s">
        <v>11</v>
      </c>
      <c r="D18" s="9">
        <v>1</v>
      </c>
      <c r="E18" s="9"/>
      <c r="F18" s="10">
        <v>602</v>
      </c>
      <c r="G18" s="11"/>
      <c r="H18" s="13"/>
      <c r="I18" s="13"/>
      <c r="J18" s="13"/>
      <c r="K18" s="13"/>
      <c r="L18" s="13"/>
      <c r="M18" s="13"/>
      <c r="N18" s="13"/>
      <c r="O18" s="13"/>
      <c r="P18" s="13"/>
      <c r="Q18" s="13">
        <f t="shared" si="1"/>
        <v>0</v>
      </c>
      <c r="R18" s="13"/>
      <c r="S18" s="13"/>
      <c r="T18" s="22"/>
      <c r="V18" s="27"/>
    </row>
    <row r="19" spans="1:24" x14ac:dyDescent="0.25">
      <c r="A19" s="9">
        <v>1041002</v>
      </c>
      <c r="B19" s="9">
        <v>1</v>
      </c>
      <c r="C19" s="9" t="s">
        <v>11</v>
      </c>
      <c r="D19" s="9">
        <v>1</v>
      </c>
      <c r="E19" s="9"/>
      <c r="F19" s="10">
        <v>605</v>
      </c>
      <c r="G19" s="11"/>
      <c r="H19" s="13"/>
      <c r="I19" s="13"/>
      <c r="J19" s="13"/>
      <c r="K19" s="13"/>
      <c r="L19" s="13"/>
      <c r="M19" s="13"/>
      <c r="N19" s="13"/>
      <c r="O19" s="13"/>
      <c r="P19" s="13"/>
      <c r="Q19" s="13">
        <f t="shared" si="1"/>
        <v>0</v>
      </c>
      <c r="R19" s="13"/>
      <c r="S19" s="13"/>
      <c r="T19" s="22"/>
    </row>
    <row r="20" spans="1:24" x14ac:dyDescent="0.25">
      <c r="A20" s="9">
        <v>1041002</v>
      </c>
      <c r="B20" s="9">
        <v>1</v>
      </c>
      <c r="C20" s="9" t="s">
        <v>11</v>
      </c>
      <c r="D20" s="9">
        <v>1</v>
      </c>
      <c r="E20" s="9"/>
      <c r="F20" s="10">
        <v>6029999</v>
      </c>
      <c r="G20" s="15">
        <f>SUM(G13:G19)</f>
        <v>5248790</v>
      </c>
      <c r="H20" s="15">
        <f>SUM(H13:H19)</f>
        <v>4548790</v>
      </c>
      <c r="I20" s="15">
        <f>SUM(I13:I19)</f>
        <v>4339127</v>
      </c>
      <c r="J20" s="13"/>
      <c r="K20" s="13"/>
      <c r="L20" s="13"/>
      <c r="M20" s="13"/>
      <c r="N20" s="13"/>
      <c r="O20" s="16">
        <f>O13+O14+O15+O16+O17+O18+O19</f>
        <v>0</v>
      </c>
      <c r="P20" s="16">
        <f>P13+P14+P15+P16+P17+P18+P19</f>
        <v>0</v>
      </c>
      <c r="Q20" s="16">
        <f>Q13+Q14+Q15+Q16+Q17+Q18+Q19</f>
        <v>4339127</v>
      </c>
      <c r="R20" s="13"/>
      <c r="S20" s="13"/>
      <c r="T20" s="22"/>
    </row>
    <row r="21" spans="1:24" x14ac:dyDescent="0.25">
      <c r="A21" s="9">
        <v>1041002</v>
      </c>
      <c r="B21" s="9">
        <v>1</v>
      </c>
      <c r="C21" s="9" t="s">
        <v>11</v>
      </c>
      <c r="D21" s="23">
        <v>6</v>
      </c>
      <c r="E21" s="23" t="s">
        <v>12</v>
      </c>
      <c r="F21" s="24">
        <v>602</v>
      </c>
      <c r="G21" s="25"/>
      <c r="H21" s="25"/>
      <c r="I21" s="25"/>
      <c r="J21" s="26"/>
      <c r="K21" s="26"/>
      <c r="L21" s="26"/>
      <c r="M21" s="26"/>
      <c r="N21" s="26"/>
      <c r="O21" s="26"/>
      <c r="P21" s="26"/>
      <c r="Q21" s="26">
        <f>H21-O21</f>
        <v>0</v>
      </c>
      <c r="R21" s="13"/>
      <c r="S21" s="13"/>
      <c r="T21" s="22"/>
    </row>
    <row r="22" spans="1:24" x14ac:dyDescent="0.25">
      <c r="A22" s="9">
        <v>1041002</v>
      </c>
      <c r="B22" s="9">
        <v>1</v>
      </c>
      <c r="C22" s="9" t="s">
        <v>11</v>
      </c>
      <c r="D22" s="9">
        <v>1</v>
      </c>
      <c r="E22" s="9"/>
      <c r="F22" s="10">
        <v>230</v>
      </c>
      <c r="G22" s="11"/>
      <c r="H22" s="13"/>
      <c r="I22" s="13"/>
      <c r="J22" s="13"/>
      <c r="K22" s="13"/>
      <c r="L22" s="13"/>
      <c r="M22" s="13"/>
      <c r="N22" s="13"/>
      <c r="O22" s="13"/>
      <c r="P22" s="13"/>
      <c r="Q22" s="13">
        <f t="shared" ref="Q22:Q28" si="2">I22-M22</f>
        <v>0</v>
      </c>
      <c r="R22" s="13"/>
      <c r="S22" s="13"/>
      <c r="T22" s="22"/>
    </row>
    <row r="23" spans="1:24" x14ac:dyDescent="0.25">
      <c r="A23" s="9">
        <v>1041002</v>
      </c>
      <c r="B23" s="9">
        <v>1</v>
      </c>
      <c r="C23" s="9" t="s">
        <v>11</v>
      </c>
      <c r="D23" s="9">
        <v>6</v>
      </c>
      <c r="E23" s="9"/>
      <c r="F23" s="10">
        <v>231</v>
      </c>
      <c r="G23" s="11"/>
      <c r="H23" s="13"/>
      <c r="I23" s="13"/>
      <c r="J23" s="13"/>
      <c r="K23" s="13"/>
      <c r="L23" s="13"/>
      <c r="M23" s="13"/>
      <c r="N23" s="13"/>
      <c r="O23" s="13"/>
      <c r="P23" s="13"/>
      <c r="Q23" s="13">
        <f t="shared" si="2"/>
        <v>0</v>
      </c>
      <c r="R23" s="13"/>
      <c r="S23" s="13"/>
      <c r="T23" s="22"/>
    </row>
    <row r="24" spans="1:24" x14ac:dyDescent="0.25">
      <c r="A24" s="9">
        <v>1041002</v>
      </c>
      <c r="B24" s="9">
        <v>1</v>
      </c>
      <c r="C24" s="9" t="s">
        <v>11</v>
      </c>
      <c r="D24" s="9">
        <v>1</v>
      </c>
      <c r="E24" s="9"/>
      <c r="F24" s="10">
        <v>231</v>
      </c>
      <c r="G24" s="11"/>
      <c r="H24" s="13"/>
      <c r="I24" s="18"/>
      <c r="J24" s="13"/>
      <c r="K24" s="13"/>
      <c r="L24" s="13"/>
      <c r="M24" s="13"/>
      <c r="N24" s="13"/>
      <c r="O24" s="13"/>
      <c r="P24" s="13"/>
      <c r="Q24" s="13">
        <f t="shared" si="2"/>
        <v>0</v>
      </c>
      <c r="R24" s="13"/>
      <c r="S24" s="13"/>
      <c r="T24" s="22"/>
    </row>
    <row r="25" spans="1:24" x14ac:dyDescent="0.25">
      <c r="A25" s="9">
        <v>1041002</v>
      </c>
      <c r="B25" s="9">
        <v>1</v>
      </c>
      <c r="C25" s="9" t="s">
        <v>11</v>
      </c>
      <c r="D25" s="9">
        <v>1</v>
      </c>
      <c r="E25" s="9"/>
      <c r="F25" s="10">
        <v>231</v>
      </c>
      <c r="G25" s="11"/>
      <c r="H25" s="13"/>
      <c r="I25" s="13"/>
      <c r="J25" s="13"/>
      <c r="K25" s="13"/>
      <c r="L25" s="13"/>
      <c r="M25" s="13"/>
      <c r="N25" s="13"/>
      <c r="O25" s="13"/>
      <c r="P25" s="13"/>
      <c r="Q25" s="13">
        <f t="shared" si="2"/>
        <v>0</v>
      </c>
      <c r="R25" s="13"/>
      <c r="S25" s="13"/>
      <c r="T25" s="22"/>
    </row>
    <row r="26" spans="1:24" x14ac:dyDescent="0.25">
      <c r="A26" s="9">
        <v>1041002</v>
      </c>
      <c r="B26" s="9">
        <v>1</v>
      </c>
      <c r="C26" s="9" t="s">
        <v>11</v>
      </c>
      <c r="D26" s="9">
        <v>1</v>
      </c>
      <c r="E26" s="9"/>
      <c r="F26" s="10">
        <v>466</v>
      </c>
      <c r="G26" s="13"/>
      <c r="H26" s="13"/>
      <c r="I26" s="18"/>
      <c r="J26" s="13"/>
      <c r="K26" s="13"/>
      <c r="L26" s="13"/>
      <c r="M26" s="13"/>
      <c r="N26" s="13"/>
      <c r="O26" s="13"/>
      <c r="P26" s="13"/>
      <c r="Q26" s="13">
        <f t="shared" si="2"/>
        <v>0</v>
      </c>
      <c r="R26" s="13"/>
      <c r="S26" s="13"/>
      <c r="T26" s="22"/>
    </row>
    <row r="27" spans="1:24" x14ac:dyDescent="0.25">
      <c r="A27" s="9">
        <v>1041002</v>
      </c>
      <c r="B27" s="9">
        <v>1</v>
      </c>
      <c r="C27" s="9" t="s">
        <v>11</v>
      </c>
      <c r="D27" s="9">
        <v>1</v>
      </c>
      <c r="E27" s="9"/>
      <c r="F27" s="10">
        <v>466</v>
      </c>
      <c r="G27" s="9"/>
      <c r="H27" s="13"/>
      <c r="I27" s="9"/>
      <c r="J27" s="13"/>
      <c r="K27" s="13"/>
      <c r="L27" s="13"/>
      <c r="M27" s="13"/>
      <c r="N27" s="13"/>
      <c r="O27" s="13"/>
      <c r="P27" s="13"/>
      <c r="Q27" s="13">
        <f t="shared" si="2"/>
        <v>0</v>
      </c>
      <c r="R27" s="13"/>
      <c r="S27" s="13"/>
      <c r="T27" s="22"/>
    </row>
    <row r="28" spans="1:24" x14ac:dyDescent="0.25">
      <c r="A28" s="9">
        <v>1041002</v>
      </c>
      <c r="B28" s="9">
        <v>1</v>
      </c>
      <c r="C28" s="9" t="s">
        <v>11</v>
      </c>
      <c r="D28" s="9"/>
      <c r="E28" s="9"/>
      <c r="F28" s="10"/>
      <c r="G28" s="13"/>
      <c r="H28" s="13"/>
      <c r="I28" s="19"/>
      <c r="J28" s="13"/>
      <c r="K28" s="13"/>
      <c r="L28" s="13"/>
      <c r="M28" s="13"/>
      <c r="N28" s="13"/>
      <c r="O28" s="13"/>
      <c r="P28" s="13"/>
      <c r="Q28" s="13">
        <f t="shared" si="2"/>
        <v>0</v>
      </c>
      <c r="R28" s="13"/>
      <c r="S28" s="13">
        <v>144160</v>
      </c>
      <c r="T28" s="22"/>
    </row>
    <row r="29" spans="1:24" x14ac:dyDescent="0.25">
      <c r="A29" s="9"/>
      <c r="B29" s="9"/>
      <c r="C29" s="9"/>
      <c r="D29" s="9"/>
      <c r="E29" s="9"/>
      <c r="F29" s="9"/>
      <c r="G29" s="16">
        <f>G12+G20+G21</f>
        <v>481248790</v>
      </c>
      <c r="H29" s="16">
        <f t="shared" ref="H29:I29" si="3">H12+H20+H21</f>
        <v>385548790</v>
      </c>
      <c r="I29" s="16">
        <f t="shared" si="3"/>
        <v>366687384</v>
      </c>
      <c r="J29" s="16">
        <f>J12+J20</f>
        <v>0</v>
      </c>
      <c r="K29" s="16">
        <f>K12+K20</f>
        <v>0</v>
      </c>
      <c r="L29" s="16">
        <f>SUM(L10:L28)</f>
        <v>0</v>
      </c>
      <c r="M29" s="16">
        <f>M12</f>
        <v>112722387</v>
      </c>
      <c r="N29" s="16">
        <f>N12+N20</f>
        <v>0</v>
      </c>
      <c r="O29" s="16">
        <f t="shared" ref="O29:P29" si="4">O12+O20+O21</f>
        <v>0</v>
      </c>
      <c r="P29" s="16">
        <f t="shared" si="4"/>
        <v>0</v>
      </c>
      <c r="Q29" s="16">
        <f>Q12+Q20+Q21</f>
        <v>253964997</v>
      </c>
      <c r="R29" s="16">
        <f>Q29+S29-T29</f>
        <v>254109157</v>
      </c>
      <c r="S29" s="16">
        <f>SUM(S10:S28)</f>
        <v>144160</v>
      </c>
      <c r="T29" s="16">
        <f>SUM(T10:T28)</f>
        <v>0</v>
      </c>
    </row>
    <row r="30" spans="1:24" ht="15.75" x14ac:dyDescent="0.25">
      <c r="A30" s="2"/>
      <c r="B30" s="2"/>
      <c r="C30" s="2"/>
      <c r="D30" s="2"/>
      <c r="E30" s="2"/>
      <c r="F30" s="2"/>
      <c r="G30" s="2"/>
      <c r="H30" s="2"/>
      <c r="I30" s="3"/>
      <c r="J30" s="2"/>
      <c r="K30" s="2"/>
      <c r="L30" s="2"/>
      <c r="M30" s="3"/>
      <c r="N30" s="2"/>
      <c r="O30" s="3"/>
      <c r="P30" s="3"/>
      <c r="Q30" s="2"/>
      <c r="R30" s="2"/>
      <c r="S30" s="2"/>
    </row>
  </sheetData>
  <mergeCells count="2">
    <mergeCell ref="B3:H3"/>
    <mergeCell ref="B4:H4"/>
  </mergeCells>
  <printOptions horizontalCentered="1" verticalCentered="1"/>
  <pageMargins left="3.937007874015748E-2" right="3.937007874015748E-2" top="3.937007874015748E-2" bottom="3.937007874015748E-2" header="3.937007874015748E-2" footer="3.937007874015748E-2"/>
  <pageSetup paperSize="9" scale="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 2</cp:lastModifiedBy>
  <cp:lastPrinted>2025-11-12T09:35:11Z</cp:lastPrinted>
  <dcterms:created xsi:type="dcterms:W3CDTF">2022-03-10T15:16:40Z</dcterms:created>
  <dcterms:modified xsi:type="dcterms:W3CDTF">2025-11-12T11:10:59Z</dcterms:modified>
</cp:coreProperties>
</file>